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<sst xmlns="http://schemas.openxmlformats.org/spreadsheetml/2006/main" count="46" uniqueCount="46">
  <si>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කොළඹ</t>
  </si>
  <si>
    <t>කළුතර</t>
  </si>
  <si>
    <t>රත්නපුර</t>
  </si>
  <si>
    <t>ගාල්ල</t>
  </si>
  <si>
    <t>මාතර</t>
  </si>
  <si>
    <t>ගම්පහ</t>
  </si>
  <si>
    <t>කුරුණෑගල</t>
  </si>
  <si>
    <t>පුත්තලම</t>
  </si>
  <si>
    <t>කෑගල්ල</t>
  </si>
  <si>
    <t>මහනුවර</t>
  </si>
  <si>
    <t>මාතලේ</t>
  </si>
  <si>
    <t>නුවරඑළිය</t>
  </si>
  <si>
    <t>බදුල්ල</t>
  </si>
  <si>
    <t>හම්බන්තොට</t>
  </si>
  <si>
    <t>මොනරාගල</t>
  </si>
  <si>
    <t>අම්පාර</t>
  </si>
  <si>
    <t>අනුරාධපුරය</t>
  </si>
  <si>
    <t>පොලොන්නරුව</t>
  </si>
  <si>
    <t>ත්‍රිකුණාමලය</t>
  </si>
  <si>
    <t>මඩකලපුව</t>
  </si>
  <si>
    <t>වව්නියාව</t>
  </si>
  <si>
    <t>යාපනය</t>
  </si>
  <si>
    <t>මන්නාරම</t>
  </si>
  <si>
    <t>මුලතිව්</t>
  </si>
  <si>
    <t>කිලිනොච්චිය</t>
  </si>
  <si>
    <t>එකතුව</t>
  </si>
  <si>
    <t>දිස්ක්‍රික්කය</t>
  </si>
  <si>
    <t>අනු අංකය</t>
  </si>
  <si>
    <t>ප්‍රා දේශිය ලේකම් කොට්ඨාශ සංඛ්‍යාව</t>
  </si>
  <si>
    <t>ප්‍රජාමුල බැංකු සංගම් ගණන</t>
  </si>
  <si>
    <t>ග්‍රාම නිලධාරි වසම් සංඛ්‍යාව</t>
  </si>
  <si>
    <t>වෙන්කර ඇති මුළු ප්‍රතිපාදන ප්‍රමාණය රු.110,000,000</t>
  </si>
  <si>
    <t>සමස්ථ නිලධාරීන් සංඛ්‍යාව</t>
  </si>
  <si>
    <t>නිලධාරීන්ගේ නිවෙස් ආශ්‍රිත ගෙවතු සංවර්ධනය සඳහා වෙන් කරන ප්‍රතිපාදන ප්‍රමාණය (රු.)</t>
  </si>
  <si>
    <t>සමෘද්ධි වැඩසටහනට සම්බන්ධ ආයතන වල ගෙවතු වගාව සඳහා වෙන් කරන ප්‍රතිපාදන ප්‍රමාණය (රු.)</t>
  </si>
  <si>
    <t>සමස්ථ වැඩසටහන සඳහා දිස්ත්‍රික්කයට වෙන් කරන මුළු ප්‍රතිපාදන ප්‍රමාණය (රු.)</t>
  </si>
  <si>
    <t>ආර්ථික සවිබලගැන්වීම් හා ග්‍රාම සංවර්ධන වැඩසටහන යටතේ ක්‍රියාත්මක ආදර්ශ ගෙවතු සංවර්ධනය  - 2018</t>
  </si>
  <si>
    <t xml:space="preserve"> ප්‍රතිපාදන වෙන්කිරිම </t>
  </si>
  <si>
    <t xml:space="preserve">දැනුවත් කිරීම්, ප්‍රචාරක හා ප්‍රගති සමාලෝචන සඳහා </t>
  </si>
  <si>
    <t>ප්‍රා.ලේ.කො. මට්ටමේ හොඳම දිරිය යොවුන් ගොවින් 03 ක් සඳහා (රු.)</t>
  </si>
  <si>
    <t>ප්‍රා.ලේ.කො. මට්ටමේ හොඳම ආදර්ශ ගෙවතු 03 සඳහා ප්‍රතිපාදන වෙන් කිරිම් (රු.)</t>
  </si>
  <si>
    <t>ග්‍රා. නි. ව.මට්ටමින් තෝරා ගැනීමට අපේක්ෂිත හොඳම ආදර්ශ ගෙවත්ත සඳහා  (රු.)</t>
  </si>
  <si>
    <t xml:space="preserve">        සමෘද්ධි සංවර්ධන සංවර්ධන දෙපාර්තමේන්තුව</t>
  </si>
  <si>
    <t>මුළු කාර්යාල පරිශ්‍ර සංඛ්‍යාව</t>
  </si>
  <si>
    <t>* අමාත්‍යාංශයේ සහ ප්‍රධාන කාර්යාලයට අදාල ආදර්ශ ගෙවත්ත නිර්මාණය සඳහා සහ එම ආයතන වල නිලධාරීන්ගේ නිවෙස් ආශ්‍රිත ගෙවතු සංවර්ධන කටයුත සඳහා රු. 732,100/- ක් වෙන් කර ඇත.</t>
  </si>
  <si>
    <t>ඇමුණුම් 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</si>
</sst>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Iskoola Pota"/>
      <family val="2"/>
    </font>
    <font>
      <b/>
      <sz val="9"/>
      <color indexed="8"/>
      <name val="Iskoola Pota"/>
      <family val="2"/>
    </font>
    <font>
      <b/>
      <i/>
      <sz val="9"/>
      <color indexed="8"/>
      <name val="Iskoola Pota"/>
      <family val="2"/>
    </font>
    <font>
      <b/>
      <i/>
      <sz val="12"/>
      <color indexed="9"/>
      <name val="Calibri"/>
      <family val="2"/>
    </font>
    <font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Iskoola Pota"/>
      <family val="2"/>
    </font>
    <font>
      <b/>
      <sz val="9"/>
      <color theme="1"/>
      <name val="Calibri"/>
      <family val="2"/>
    </font>
    <font>
      <b/>
      <sz val="9"/>
      <color theme="1"/>
      <name val="Iskoola Pota"/>
      <family val="2"/>
    </font>
    <font>
      <b/>
      <i/>
      <sz val="12"/>
      <color theme="0"/>
      <name val="Calibri"/>
      <family val="2"/>
    </font>
    <font>
      <sz val="9"/>
      <color theme="0"/>
      <name val="Calibri"/>
      <family val="2"/>
    </font>
    <font>
      <b/>
      <i/>
      <sz val="9"/>
      <color theme="1"/>
      <name val="Iskoola Pota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164" fontId="47" fillId="0" borderId="10" xfId="42" applyNumberFormat="1" applyFont="1" applyBorder="1" applyAlignment="1">
      <alignment/>
    </xf>
    <xf numFmtId="164" fontId="48" fillId="0" borderId="10" xfId="42" applyNumberFormat="1" applyFont="1" applyBorder="1" applyAlignment="1">
      <alignment vertical="center"/>
    </xf>
    <xf numFmtId="164" fontId="47" fillId="0" borderId="10" xfId="42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164" fontId="47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164" fontId="50" fillId="0" borderId="10" xfId="42" applyNumberFormat="1" applyFont="1" applyBorder="1" applyAlignment="1">
      <alignment vertical="center"/>
    </xf>
    <xf numFmtId="164" fontId="49" fillId="0" borderId="10" xfId="42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left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98" zoomScaleNormal="98" zoomScalePageLayoutView="0" workbookViewId="0" topLeftCell="A1">
      <selection activeCell="S14" sqref="S14"/>
    </sheetView>
  </sheetViews>
  <sheetFormatPr defaultColWidth="9.140625" defaultRowHeight="15"/>
  <cols>
    <col min="1" max="1" width="4.00390625" style="0" customWidth="1"/>
    <col min="2" max="2" width="11.57421875" style="0" customWidth="1"/>
    <col min="3" max="3" width="5.8515625" style="0" customWidth="1"/>
    <col min="4" max="5" width="7.7109375" style="0" customWidth="1"/>
    <col min="6" max="6" width="8.8515625" style="0" customWidth="1"/>
    <col min="7" max="7" width="9.421875" style="0" customWidth="1"/>
    <col min="8" max="8" width="11.57421875" style="0" customWidth="1"/>
    <col min="9" max="9" width="13.00390625" style="0" customWidth="1"/>
    <col min="10" max="10" width="13.7109375" style="0" customWidth="1"/>
    <col min="11" max="11" width="9.8515625" style="0" customWidth="1"/>
    <col min="12" max="12" width="11.57421875" style="0" customWidth="1"/>
    <col min="13" max="13" width="9.8515625" style="6" customWidth="1"/>
    <col min="14" max="14" width="11.7109375" style="0" customWidth="1"/>
  </cols>
  <sheetData>
    <row r="1" spans="1:14" ht="15.7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 t="s">
        <v>45</v>
      </c>
    </row>
    <row r="2" spans="1:14" ht="15" customHeight="1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 customHeight="1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3" s="2" customFormat="1" ht="15.75">
      <c r="A4" s="23" t="s">
        <v>31</v>
      </c>
      <c r="B4" s="23"/>
      <c r="C4" s="23"/>
      <c r="D4" s="23"/>
      <c r="E4" s="23"/>
      <c r="F4" s="23"/>
      <c r="G4" s="23"/>
      <c r="H4" s="3"/>
      <c r="I4" s="3"/>
      <c r="J4" s="3"/>
      <c r="K4" s="3"/>
      <c r="L4" s="4"/>
      <c r="M4" s="7"/>
    </row>
    <row r="5" spans="1:14" s="8" customFormat="1" ht="39.75" customHeight="1">
      <c r="A5" s="27" t="s">
        <v>27</v>
      </c>
      <c r="B5" s="29" t="s">
        <v>26</v>
      </c>
      <c r="C5" s="29" t="s">
        <v>28</v>
      </c>
      <c r="D5" s="29" t="s">
        <v>29</v>
      </c>
      <c r="E5" s="27" t="s">
        <v>30</v>
      </c>
      <c r="F5" s="27" t="s">
        <v>32</v>
      </c>
      <c r="G5" s="27" t="s">
        <v>43</v>
      </c>
      <c r="H5" s="33" t="s">
        <v>41</v>
      </c>
      <c r="I5" s="33" t="s">
        <v>40</v>
      </c>
      <c r="J5" s="33" t="s">
        <v>39</v>
      </c>
      <c r="K5" s="25" t="s">
        <v>38</v>
      </c>
      <c r="L5" s="27" t="s">
        <v>33</v>
      </c>
      <c r="M5" s="27" t="s">
        <v>34</v>
      </c>
      <c r="N5" s="29" t="s">
        <v>35</v>
      </c>
    </row>
    <row r="6" spans="1:14" s="8" customFormat="1" ht="58.5" customHeight="1">
      <c r="A6" s="28"/>
      <c r="B6" s="29"/>
      <c r="C6" s="29"/>
      <c r="D6" s="29"/>
      <c r="E6" s="28"/>
      <c r="F6" s="28"/>
      <c r="G6" s="28"/>
      <c r="H6" s="33"/>
      <c r="I6" s="33"/>
      <c r="J6" s="33"/>
      <c r="K6" s="26"/>
      <c r="L6" s="28"/>
      <c r="M6" s="28"/>
      <c r="N6" s="29"/>
    </row>
    <row r="7" spans="1:14" s="8" customFormat="1" ht="15" customHeight="1">
      <c r="A7" s="9">
        <v>1</v>
      </c>
      <c r="B7" s="10" t="s">
        <v>0</v>
      </c>
      <c r="C7" s="9">
        <v>13</v>
      </c>
      <c r="D7" s="9">
        <v>42</v>
      </c>
      <c r="E7" s="11">
        <v>557</v>
      </c>
      <c r="F7" s="11">
        <v>937</v>
      </c>
      <c r="G7" s="11">
        <f>SUM(C7+D7+1)</f>
        <v>56</v>
      </c>
      <c r="H7" s="12">
        <f aca="true" t="shared" si="0" ref="H7:H31">E7*5000</f>
        <v>2785000</v>
      </c>
      <c r="I7" s="12">
        <f>C7*45000</f>
        <v>585000</v>
      </c>
      <c r="J7" s="12">
        <f>45000*C7</f>
        <v>585000</v>
      </c>
      <c r="K7" s="12">
        <f>SUM(C7*20000)</f>
        <v>260000</v>
      </c>
      <c r="L7" s="13">
        <f>SUM(F7*100)</f>
        <v>93700</v>
      </c>
      <c r="M7" s="14">
        <v>11200</v>
      </c>
      <c r="N7" s="15">
        <f>SUM(H7+I7+J7+K7+L7+M7)</f>
        <v>4319900</v>
      </c>
    </row>
    <row r="8" spans="1:14" s="8" customFormat="1" ht="15" customHeight="1">
      <c r="A8" s="9">
        <v>2</v>
      </c>
      <c r="B8" s="10" t="s">
        <v>5</v>
      </c>
      <c r="C8" s="9">
        <v>13</v>
      </c>
      <c r="D8" s="9">
        <v>86</v>
      </c>
      <c r="E8" s="11">
        <v>1177</v>
      </c>
      <c r="F8" s="11">
        <v>1814</v>
      </c>
      <c r="G8" s="11">
        <f aca="true" t="shared" si="1" ref="G8:G31">SUM(C8+D8+1)</f>
        <v>100</v>
      </c>
      <c r="H8" s="12">
        <f t="shared" si="0"/>
        <v>5885000</v>
      </c>
      <c r="I8" s="12">
        <f aca="true" t="shared" si="2" ref="I8:I32">C8*45000</f>
        <v>585000</v>
      </c>
      <c r="J8" s="12">
        <f aca="true" t="shared" si="3" ref="J8:J32">45000*C8</f>
        <v>585000</v>
      </c>
      <c r="K8" s="12">
        <f aca="true" t="shared" si="4" ref="K8:K31">SUM(C8*20000)</f>
        <v>260000</v>
      </c>
      <c r="L8" s="13">
        <f aca="true" t="shared" si="5" ref="L8:L31">SUM(F8*100)</f>
        <v>181400</v>
      </c>
      <c r="M8" s="14">
        <v>20000</v>
      </c>
      <c r="N8" s="15">
        <f aca="true" t="shared" si="6" ref="N8:N31">SUM(H8+I8+J8+K8+L8+M8)</f>
        <v>7516400</v>
      </c>
    </row>
    <row r="9" spans="1:14" s="8" customFormat="1" ht="15" customHeight="1">
      <c r="A9" s="9">
        <v>3</v>
      </c>
      <c r="B9" s="10" t="s">
        <v>1</v>
      </c>
      <c r="C9" s="9">
        <v>14</v>
      </c>
      <c r="D9" s="9">
        <v>56</v>
      </c>
      <c r="E9" s="11">
        <v>762</v>
      </c>
      <c r="F9" s="11">
        <v>1257</v>
      </c>
      <c r="G9" s="11">
        <f t="shared" si="1"/>
        <v>71</v>
      </c>
      <c r="H9" s="12">
        <f t="shared" si="0"/>
        <v>3810000</v>
      </c>
      <c r="I9" s="12">
        <f t="shared" si="2"/>
        <v>630000</v>
      </c>
      <c r="J9" s="12">
        <f t="shared" si="3"/>
        <v>630000</v>
      </c>
      <c r="K9" s="12">
        <f t="shared" si="4"/>
        <v>280000</v>
      </c>
      <c r="L9" s="13">
        <f t="shared" si="5"/>
        <v>125700</v>
      </c>
      <c r="M9" s="14">
        <v>14000</v>
      </c>
      <c r="N9" s="15">
        <f t="shared" si="6"/>
        <v>5489700</v>
      </c>
    </row>
    <row r="10" spans="1:14" s="8" customFormat="1" ht="15" customHeight="1">
      <c r="A10" s="9">
        <v>4</v>
      </c>
      <c r="B10" s="10" t="s">
        <v>3</v>
      </c>
      <c r="C10" s="9">
        <v>19</v>
      </c>
      <c r="D10" s="9">
        <v>68</v>
      </c>
      <c r="E10" s="11">
        <v>895</v>
      </c>
      <c r="F10" s="11">
        <v>1546</v>
      </c>
      <c r="G10" s="11">
        <f t="shared" si="1"/>
        <v>88</v>
      </c>
      <c r="H10" s="12">
        <f t="shared" si="0"/>
        <v>4475000</v>
      </c>
      <c r="I10" s="12">
        <f t="shared" si="2"/>
        <v>855000</v>
      </c>
      <c r="J10" s="12">
        <f t="shared" si="3"/>
        <v>855000</v>
      </c>
      <c r="K10" s="12">
        <f t="shared" si="4"/>
        <v>380000</v>
      </c>
      <c r="L10" s="13">
        <f t="shared" si="5"/>
        <v>154600</v>
      </c>
      <c r="M10" s="14">
        <v>17600</v>
      </c>
      <c r="N10" s="15">
        <f t="shared" si="6"/>
        <v>6737200</v>
      </c>
    </row>
    <row r="11" spans="1:14" s="8" customFormat="1" ht="15" customHeight="1">
      <c r="A11" s="9">
        <v>5</v>
      </c>
      <c r="B11" s="10" t="s">
        <v>4</v>
      </c>
      <c r="C11" s="9">
        <v>16</v>
      </c>
      <c r="D11" s="9">
        <v>50</v>
      </c>
      <c r="E11" s="11">
        <v>650</v>
      </c>
      <c r="F11" s="11">
        <v>1194</v>
      </c>
      <c r="G11" s="11">
        <f t="shared" si="1"/>
        <v>67</v>
      </c>
      <c r="H11" s="12">
        <f t="shared" si="0"/>
        <v>3250000</v>
      </c>
      <c r="I11" s="12">
        <f t="shared" si="2"/>
        <v>720000</v>
      </c>
      <c r="J11" s="12">
        <f t="shared" si="3"/>
        <v>720000</v>
      </c>
      <c r="K11" s="12">
        <f t="shared" si="4"/>
        <v>320000</v>
      </c>
      <c r="L11" s="13">
        <f t="shared" si="5"/>
        <v>119400</v>
      </c>
      <c r="M11" s="14">
        <v>13400</v>
      </c>
      <c r="N11" s="15">
        <f t="shared" si="6"/>
        <v>5142800</v>
      </c>
    </row>
    <row r="12" spans="1:14" s="8" customFormat="1" ht="15" customHeight="1">
      <c r="A12" s="9">
        <v>6</v>
      </c>
      <c r="B12" s="10" t="s">
        <v>13</v>
      </c>
      <c r="C12" s="9">
        <v>12</v>
      </c>
      <c r="D12" s="9">
        <v>42</v>
      </c>
      <c r="E12" s="11">
        <v>576</v>
      </c>
      <c r="F12" s="11">
        <v>988</v>
      </c>
      <c r="G12" s="11">
        <f t="shared" si="1"/>
        <v>55</v>
      </c>
      <c r="H12" s="12">
        <f t="shared" si="0"/>
        <v>2880000</v>
      </c>
      <c r="I12" s="12">
        <f t="shared" si="2"/>
        <v>540000</v>
      </c>
      <c r="J12" s="12">
        <f t="shared" si="3"/>
        <v>540000</v>
      </c>
      <c r="K12" s="12">
        <f t="shared" si="4"/>
        <v>240000</v>
      </c>
      <c r="L12" s="13">
        <f t="shared" si="5"/>
        <v>98800</v>
      </c>
      <c r="M12" s="14">
        <v>11000</v>
      </c>
      <c r="N12" s="15">
        <f t="shared" si="6"/>
        <v>4309800</v>
      </c>
    </row>
    <row r="13" spans="1:14" s="8" customFormat="1" ht="15" customHeight="1">
      <c r="A13" s="9">
        <v>7</v>
      </c>
      <c r="B13" s="10" t="s">
        <v>9</v>
      </c>
      <c r="C13" s="9">
        <v>20</v>
      </c>
      <c r="D13" s="9">
        <v>91</v>
      </c>
      <c r="E13" s="11">
        <v>1187</v>
      </c>
      <c r="F13" s="11">
        <v>2041</v>
      </c>
      <c r="G13" s="11">
        <f t="shared" si="1"/>
        <v>112</v>
      </c>
      <c r="H13" s="12">
        <f t="shared" si="0"/>
        <v>5935000</v>
      </c>
      <c r="I13" s="12">
        <f t="shared" si="2"/>
        <v>900000</v>
      </c>
      <c r="J13" s="12">
        <f t="shared" si="3"/>
        <v>900000</v>
      </c>
      <c r="K13" s="12">
        <f t="shared" si="4"/>
        <v>400000</v>
      </c>
      <c r="L13" s="13">
        <f t="shared" si="5"/>
        <v>204100</v>
      </c>
      <c r="M13" s="14">
        <v>22400</v>
      </c>
      <c r="N13" s="15">
        <f t="shared" si="6"/>
        <v>8361500</v>
      </c>
    </row>
    <row r="14" spans="1:14" s="8" customFormat="1" ht="15" customHeight="1">
      <c r="A14" s="9">
        <v>8</v>
      </c>
      <c r="B14" s="10" t="s">
        <v>10</v>
      </c>
      <c r="C14" s="9">
        <v>11</v>
      </c>
      <c r="D14" s="9">
        <v>40</v>
      </c>
      <c r="E14" s="11">
        <v>545</v>
      </c>
      <c r="F14" s="11">
        <v>950</v>
      </c>
      <c r="G14" s="11">
        <f t="shared" si="1"/>
        <v>52</v>
      </c>
      <c r="H14" s="12">
        <f t="shared" si="0"/>
        <v>2725000</v>
      </c>
      <c r="I14" s="12">
        <f t="shared" si="2"/>
        <v>495000</v>
      </c>
      <c r="J14" s="12">
        <f t="shared" si="3"/>
        <v>495000</v>
      </c>
      <c r="K14" s="12">
        <f t="shared" si="4"/>
        <v>220000</v>
      </c>
      <c r="L14" s="13">
        <f t="shared" si="5"/>
        <v>95000</v>
      </c>
      <c r="M14" s="14">
        <v>10400</v>
      </c>
      <c r="N14" s="15">
        <f t="shared" si="6"/>
        <v>4040400</v>
      </c>
    </row>
    <row r="15" spans="1:14" s="8" customFormat="1" ht="15" customHeight="1">
      <c r="A15" s="9">
        <v>9</v>
      </c>
      <c r="B15" s="10" t="s">
        <v>11</v>
      </c>
      <c r="C15" s="9">
        <v>5</v>
      </c>
      <c r="D15" s="9">
        <v>35</v>
      </c>
      <c r="E15" s="11">
        <v>491</v>
      </c>
      <c r="F15" s="11">
        <v>840</v>
      </c>
      <c r="G15" s="11">
        <f t="shared" si="1"/>
        <v>41</v>
      </c>
      <c r="H15" s="12">
        <f t="shared" si="0"/>
        <v>2455000</v>
      </c>
      <c r="I15" s="12">
        <f t="shared" si="2"/>
        <v>225000</v>
      </c>
      <c r="J15" s="12">
        <f t="shared" si="3"/>
        <v>225000</v>
      </c>
      <c r="K15" s="12">
        <f t="shared" si="4"/>
        <v>100000</v>
      </c>
      <c r="L15" s="13">
        <f t="shared" si="5"/>
        <v>84000</v>
      </c>
      <c r="M15" s="14">
        <v>8200</v>
      </c>
      <c r="N15" s="15">
        <f t="shared" si="6"/>
        <v>3097200</v>
      </c>
    </row>
    <row r="16" spans="1:14" s="8" customFormat="1" ht="15" customHeight="1">
      <c r="A16" s="9">
        <v>10</v>
      </c>
      <c r="B16" s="10" t="s">
        <v>6</v>
      </c>
      <c r="C16" s="9">
        <v>30</v>
      </c>
      <c r="D16" s="9">
        <v>120</v>
      </c>
      <c r="E16" s="11">
        <v>1610</v>
      </c>
      <c r="F16" s="11">
        <v>2759</v>
      </c>
      <c r="G16" s="11">
        <f t="shared" si="1"/>
        <v>151</v>
      </c>
      <c r="H16" s="12">
        <f t="shared" si="0"/>
        <v>8050000</v>
      </c>
      <c r="I16" s="12">
        <f t="shared" si="2"/>
        <v>1350000</v>
      </c>
      <c r="J16" s="12">
        <f t="shared" si="3"/>
        <v>1350000</v>
      </c>
      <c r="K16" s="12">
        <f t="shared" si="4"/>
        <v>600000</v>
      </c>
      <c r="L16" s="13">
        <f t="shared" si="5"/>
        <v>275900</v>
      </c>
      <c r="M16" s="14">
        <v>30200</v>
      </c>
      <c r="N16" s="15">
        <f t="shared" si="6"/>
        <v>11656100</v>
      </c>
    </row>
    <row r="17" spans="1:14" s="8" customFormat="1" ht="15" customHeight="1">
      <c r="A17" s="9">
        <v>11</v>
      </c>
      <c r="B17" s="10" t="s">
        <v>7</v>
      </c>
      <c r="C17" s="9">
        <v>16</v>
      </c>
      <c r="D17" s="9">
        <v>48</v>
      </c>
      <c r="E17" s="11">
        <v>548</v>
      </c>
      <c r="F17" s="11">
        <v>960</v>
      </c>
      <c r="G17" s="11">
        <f t="shared" si="1"/>
        <v>65</v>
      </c>
      <c r="H17" s="12">
        <f t="shared" si="0"/>
        <v>2740000</v>
      </c>
      <c r="I17" s="12">
        <f t="shared" si="2"/>
        <v>720000</v>
      </c>
      <c r="J17" s="12">
        <f t="shared" si="3"/>
        <v>720000</v>
      </c>
      <c r="K17" s="12">
        <f t="shared" si="4"/>
        <v>320000</v>
      </c>
      <c r="L17" s="13">
        <f t="shared" si="5"/>
        <v>96000</v>
      </c>
      <c r="M17" s="14">
        <v>13000</v>
      </c>
      <c r="N17" s="15">
        <f t="shared" si="6"/>
        <v>4609000</v>
      </c>
    </row>
    <row r="18" spans="1:14" s="8" customFormat="1" ht="15" customHeight="1">
      <c r="A18" s="9">
        <v>12</v>
      </c>
      <c r="B18" s="10" t="s">
        <v>12</v>
      </c>
      <c r="C18" s="9">
        <v>15</v>
      </c>
      <c r="D18" s="9">
        <v>44</v>
      </c>
      <c r="E18" s="11">
        <v>567</v>
      </c>
      <c r="F18" s="11">
        <v>1049</v>
      </c>
      <c r="G18" s="11">
        <f t="shared" si="1"/>
        <v>60</v>
      </c>
      <c r="H18" s="12">
        <f t="shared" si="0"/>
        <v>2835000</v>
      </c>
      <c r="I18" s="12">
        <f t="shared" si="2"/>
        <v>675000</v>
      </c>
      <c r="J18" s="12">
        <f t="shared" si="3"/>
        <v>675000</v>
      </c>
      <c r="K18" s="12">
        <f t="shared" si="4"/>
        <v>300000</v>
      </c>
      <c r="L18" s="13">
        <f t="shared" si="5"/>
        <v>104900</v>
      </c>
      <c r="M18" s="14">
        <v>12000</v>
      </c>
      <c r="N18" s="15">
        <f t="shared" si="6"/>
        <v>4601900</v>
      </c>
    </row>
    <row r="19" spans="1:14" s="8" customFormat="1" ht="15" customHeight="1">
      <c r="A19" s="9">
        <v>13</v>
      </c>
      <c r="B19" s="10" t="s">
        <v>14</v>
      </c>
      <c r="C19" s="9">
        <v>11</v>
      </c>
      <c r="D19" s="9">
        <v>27</v>
      </c>
      <c r="E19" s="11">
        <v>319</v>
      </c>
      <c r="F19" s="11">
        <v>733</v>
      </c>
      <c r="G19" s="11">
        <f t="shared" si="1"/>
        <v>39</v>
      </c>
      <c r="H19" s="12">
        <f t="shared" si="0"/>
        <v>1595000</v>
      </c>
      <c r="I19" s="12">
        <f t="shared" si="2"/>
        <v>495000</v>
      </c>
      <c r="J19" s="12">
        <f t="shared" si="3"/>
        <v>495000</v>
      </c>
      <c r="K19" s="12">
        <f t="shared" si="4"/>
        <v>220000</v>
      </c>
      <c r="L19" s="13">
        <f t="shared" si="5"/>
        <v>73300</v>
      </c>
      <c r="M19" s="14">
        <v>7800</v>
      </c>
      <c r="N19" s="15">
        <f t="shared" si="6"/>
        <v>2886100</v>
      </c>
    </row>
    <row r="20" spans="1:14" s="8" customFormat="1" ht="15" customHeight="1">
      <c r="A20" s="9">
        <v>14</v>
      </c>
      <c r="B20" s="10" t="s">
        <v>8</v>
      </c>
      <c r="C20" s="9">
        <v>11</v>
      </c>
      <c r="D20" s="9">
        <v>44</v>
      </c>
      <c r="E20" s="11">
        <v>573</v>
      </c>
      <c r="F20" s="11">
        <v>1024</v>
      </c>
      <c r="G20" s="11">
        <f t="shared" si="1"/>
        <v>56</v>
      </c>
      <c r="H20" s="12">
        <f t="shared" si="0"/>
        <v>2865000</v>
      </c>
      <c r="I20" s="12">
        <f t="shared" si="2"/>
        <v>495000</v>
      </c>
      <c r="J20" s="12">
        <f t="shared" si="3"/>
        <v>495000</v>
      </c>
      <c r="K20" s="12">
        <f t="shared" si="4"/>
        <v>220000</v>
      </c>
      <c r="L20" s="13">
        <f t="shared" si="5"/>
        <v>102400</v>
      </c>
      <c r="M20" s="14">
        <v>11200</v>
      </c>
      <c r="N20" s="15">
        <f t="shared" si="6"/>
        <v>4188600</v>
      </c>
    </row>
    <row r="21" spans="1:14" s="8" customFormat="1" ht="15" customHeight="1">
      <c r="A21" s="9">
        <v>15</v>
      </c>
      <c r="B21" s="10" t="s">
        <v>2</v>
      </c>
      <c r="C21" s="9">
        <v>17</v>
      </c>
      <c r="D21" s="9">
        <v>46</v>
      </c>
      <c r="E21" s="11">
        <v>575</v>
      </c>
      <c r="F21" s="11">
        <v>1094</v>
      </c>
      <c r="G21" s="11">
        <f t="shared" si="1"/>
        <v>64</v>
      </c>
      <c r="H21" s="12">
        <f t="shared" si="0"/>
        <v>2875000</v>
      </c>
      <c r="I21" s="12">
        <f t="shared" si="2"/>
        <v>765000</v>
      </c>
      <c r="J21" s="12">
        <f t="shared" si="3"/>
        <v>765000</v>
      </c>
      <c r="K21" s="12">
        <f t="shared" si="4"/>
        <v>340000</v>
      </c>
      <c r="L21" s="13">
        <f t="shared" si="5"/>
        <v>109400</v>
      </c>
      <c r="M21" s="14">
        <v>12800</v>
      </c>
      <c r="N21" s="15">
        <f t="shared" si="6"/>
        <v>4867200</v>
      </c>
    </row>
    <row r="22" spans="1:14" s="8" customFormat="1" ht="15" customHeight="1">
      <c r="A22" s="9">
        <v>16</v>
      </c>
      <c r="B22" s="10" t="s">
        <v>16</v>
      </c>
      <c r="C22" s="9">
        <v>22</v>
      </c>
      <c r="D22" s="9">
        <v>54</v>
      </c>
      <c r="E22" s="11">
        <v>694</v>
      </c>
      <c r="F22" s="11">
        <v>1246</v>
      </c>
      <c r="G22" s="11">
        <f t="shared" si="1"/>
        <v>77</v>
      </c>
      <c r="H22" s="12">
        <f t="shared" si="0"/>
        <v>3470000</v>
      </c>
      <c r="I22" s="12">
        <f t="shared" si="2"/>
        <v>990000</v>
      </c>
      <c r="J22" s="12">
        <f t="shared" si="3"/>
        <v>990000</v>
      </c>
      <c r="K22" s="12">
        <f t="shared" si="4"/>
        <v>440000</v>
      </c>
      <c r="L22" s="13">
        <f t="shared" si="5"/>
        <v>124600</v>
      </c>
      <c r="M22" s="14">
        <v>15400</v>
      </c>
      <c r="N22" s="15">
        <f t="shared" si="6"/>
        <v>6030000</v>
      </c>
    </row>
    <row r="23" spans="1:14" s="8" customFormat="1" ht="15" customHeight="1">
      <c r="A23" s="9">
        <v>17</v>
      </c>
      <c r="B23" s="10" t="s">
        <v>17</v>
      </c>
      <c r="C23" s="9">
        <v>7</v>
      </c>
      <c r="D23" s="9">
        <v>22</v>
      </c>
      <c r="E23" s="11">
        <v>295</v>
      </c>
      <c r="F23" s="11">
        <v>490</v>
      </c>
      <c r="G23" s="11">
        <f t="shared" si="1"/>
        <v>30</v>
      </c>
      <c r="H23" s="12">
        <f t="shared" si="0"/>
        <v>1475000</v>
      </c>
      <c r="I23" s="12">
        <f t="shared" si="2"/>
        <v>315000</v>
      </c>
      <c r="J23" s="12">
        <f t="shared" si="3"/>
        <v>315000</v>
      </c>
      <c r="K23" s="12">
        <f t="shared" si="4"/>
        <v>140000</v>
      </c>
      <c r="L23" s="13">
        <f t="shared" si="5"/>
        <v>49000</v>
      </c>
      <c r="M23" s="14">
        <v>6000</v>
      </c>
      <c r="N23" s="15">
        <f t="shared" si="6"/>
        <v>2300000</v>
      </c>
    </row>
    <row r="24" spans="1:14" s="8" customFormat="1" ht="15" customHeight="1">
      <c r="A24" s="9">
        <v>18</v>
      </c>
      <c r="B24" s="10" t="s">
        <v>15</v>
      </c>
      <c r="C24" s="9">
        <v>20</v>
      </c>
      <c r="D24" s="9">
        <v>43</v>
      </c>
      <c r="E24" s="11">
        <v>503</v>
      </c>
      <c r="F24" s="11">
        <v>987</v>
      </c>
      <c r="G24" s="11">
        <f t="shared" si="1"/>
        <v>64</v>
      </c>
      <c r="H24" s="12">
        <f t="shared" si="0"/>
        <v>2515000</v>
      </c>
      <c r="I24" s="12">
        <f t="shared" si="2"/>
        <v>900000</v>
      </c>
      <c r="J24" s="12">
        <f t="shared" si="3"/>
        <v>900000</v>
      </c>
      <c r="K24" s="12">
        <f t="shared" si="4"/>
        <v>400000</v>
      </c>
      <c r="L24" s="13">
        <f t="shared" si="5"/>
        <v>98700</v>
      </c>
      <c r="M24" s="14">
        <v>12800</v>
      </c>
      <c r="N24" s="15">
        <f t="shared" si="6"/>
        <v>4826500</v>
      </c>
    </row>
    <row r="25" spans="1:14" s="8" customFormat="1" ht="15" customHeight="1">
      <c r="A25" s="9">
        <v>19</v>
      </c>
      <c r="B25" s="10" t="s">
        <v>18</v>
      </c>
      <c r="C25" s="9">
        <v>11</v>
      </c>
      <c r="D25" s="9">
        <v>18</v>
      </c>
      <c r="E25" s="11">
        <v>230</v>
      </c>
      <c r="F25" s="11">
        <v>412</v>
      </c>
      <c r="G25" s="11">
        <f t="shared" si="1"/>
        <v>30</v>
      </c>
      <c r="H25" s="12">
        <f t="shared" si="0"/>
        <v>1150000</v>
      </c>
      <c r="I25" s="12">
        <f t="shared" si="2"/>
        <v>495000</v>
      </c>
      <c r="J25" s="12">
        <f t="shared" si="3"/>
        <v>495000</v>
      </c>
      <c r="K25" s="12">
        <f t="shared" si="4"/>
        <v>220000</v>
      </c>
      <c r="L25" s="13">
        <f t="shared" si="5"/>
        <v>41200</v>
      </c>
      <c r="M25" s="14">
        <v>6000</v>
      </c>
      <c r="N25" s="15">
        <f t="shared" si="6"/>
        <v>2407200</v>
      </c>
    </row>
    <row r="26" spans="1:14" s="8" customFormat="1" ht="15" customHeight="1">
      <c r="A26" s="9">
        <v>20</v>
      </c>
      <c r="B26" s="10" t="s">
        <v>19</v>
      </c>
      <c r="C26" s="9">
        <v>14</v>
      </c>
      <c r="D26" s="9">
        <v>29</v>
      </c>
      <c r="E26" s="11">
        <v>345</v>
      </c>
      <c r="F26" s="11">
        <v>654</v>
      </c>
      <c r="G26" s="11">
        <f t="shared" si="1"/>
        <v>44</v>
      </c>
      <c r="H26" s="12">
        <f t="shared" si="0"/>
        <v>1725000</v>
      </c>
      <c r="I26" s="12">
        <f t="shared" si="2"/>
        <v>630000</v>
      </c>
      <c r="J26" s="12">
        <f t="shared" si="3"/>
        <v>630000</v>
      </c>
      <c r="K26" s="12">
        <f t="shared" si="4"/>
        <v>280000</v>
      </c>
      <c r="L26" s="13">
        <f t="shared" si="5"/>
        <v>65400</v>
      </c>
      <c r="M26" s="14">
        <v>8800</v>
      </c>
      <c r="N26" s="15">
        <f t="shared" si="6"/>
        <v>3339200</v>
      </c>
    </row>
    <row r="27" spans="1:14" s="8" customFormat="1" ht="15" customHeight="1">
      <c r="A27" s="9">
        <v>21</v>
      </c>
      <c r="B27" s="10" t="s">
        <v>20</v>
      </c>
      <c r="C27" s="9">
        <v>4</v>
      </c>
      <c r="D27" s="9">
        <v>10</v>
      </c>
      <c r="E27" s="11">
        <v>103</v>
      </c>
      <c r="F27" s="11">
        <v>251</v>
      </c>
      <c r="G27" s="11">
        <f t="shared" si="1"/>
        <v>15</v>
      </c>
      <c r="H27" s="12">
        <f t="shared" si="0"/>
        <v>515000</v>
      </c>
      <c r="I27" s="12">
        <f t="shared" si="2"/>
        <v>180000</v>
      </c>
      <c r="J27" s="12">
        <f t="shared" si="3"/>
        <v>180000</v>
      </c>
      <c r="K27" s="12">
        <f t="shared" si="4"/>
        <v>80000</v>
      </c>
      <c r="L27" s="13">
        <f t="shared" si="5"/>
        <v>25100</v>
      </c>
      <c r="M27" s="14">
        <v>3000</v>
      </c>
      <c r="N27" s="15">
        <f t="shared" si="6"/>
        <v>983100</v>
      </c>
    </row>
    <row r="28" spans="1:14" s="8" customFormat="1" ht="15" customHeight="1">
      <c r="A28" s="9">
        <v>22</v>
      </c>
      <c r="B28" s="10" t="s">
        <v>21</v>
      </c>
      <c r="C28" s="9">
        <v>15</v>
      </c>
      <c r="D28" s="9">
        <v>33</v>
      </c>
      <c r="E28" s="11">
        <v>435</v>
      </c>
      <c r="F28" s="11">
        <v>753</v>
      </c>
      <c r="G28" s="11">
        <f t="shared" si="1"/>
        <v>49</v>
      </c>
      <c r="H28" s="12">
        <f t="shared" si="0"/>
        <v>2175000</v>
      </c>
      <c r="I28" s="12">
        <f t="shared" si="2"/>
        <v>675000</v>
      </c>
      <c r="J28" s="12">
        <f t="shared" si="3"/>
        <v>675000</v>
      </c>
      <c r="K28" s="12">
        <f t="shared" si="4"/>
        <v>300000</v>
      </c>
      <c r="L28" s="13">
        <f t="shared" si="5"/>
        <v>75300</v>
      </c>
      <c r="M28" s="14">
        <v>9800</v>
      </c>
      <c r="N28" s="15">
        <f t="shared" si="6"/>
        <v>3910100</v>
      </c>
    </row>
    <row r="29" spans="1:14" s="8" customFormat="1" ht="15" customHeight="1">
      <c r="A29" s="9">
        <v>23</v>
      </c>
      <c r="B29" s="10" t="s">
        <v>22</v>
      </c>
      <c r="C29" s="9">
        <v>5</v>
      </c>
      <c r="D29" s="9">
        <v>9</v>
      </c>
      <c r="E29" s="11">
        <v>153</v>
      </c>
      <c r="F29" s="11">
        <v>268</v>
      </c>
      <c r="G29" s="11">
        <f t="shared" si="1"/>
        <v>15</v>
      </c>
      <c r="H29" s="12">
        <f t="shared" si="0"/>
        <v>765000</v>
      </c>
      <c r="I29" s="12">
        <f t="shared" si="2"/>
        <v>225000</v>
      </c>
      <c r="J29" s="12">
        <f t="shared" si="3"/>
        <v>225000</v>
      </c>
      <c r="K29" s="12">
        <f t="shared" si="4"/>
        <v>100000</v>
      </c>
      <c r="L29" s="13">
        <f t="shared" si="5"/>
        <v>26800</v>
      </c>
      <c r="M29" s="14">
        <v>3000</v>
      </c>
      <c r="N29" s="15">
        <f t="shared" si="6"/>
        <v>1344800</v>
      </c>
    </row>
    <row r="30" spans="1:14" s="8" customFormat="1" ht="15" customHeight="1">
      <c r="A30" s="9">
        <v>24</v>
      </c>
      <c r="B30" s="10" t="s">
        <v>23</v>
      </c>
      <c r="C30" s="9">
        <v>6</v>
      </c>
      <c r="D30" s="9">
        <v>10</v>
      </c>
      <c r="E30" s="11">
        <v>136</v>
      </c>
      <c r="F30" s="11">
        <v>227</v>
      </c>
      <c r="G30" s="11">
        <f t="shared" si="1"/>
        <v>17</v>
      </c>
      <c r="H30" s="12">
        <f t="shared" si="0"/>
        <v>680000</v>
      </c>
      <c r="I30" s="12">
        <f t="shared" si="2"/>
        <v>270000</v>
      </c>
      <c r="J30" s="12">
        <f t="shared" si="3"/>
        <v>270000</v>
      </c>
      <c r="K30" s="12">
        <f t="shared" si="4"/>
        <v>120000</v>
      </c>
      <c r="L30" s="13">
        <f t="shared" si="5"/>
        <v>22700</v>
      </c>
      <c r="M30" s="14">
        <v>3400</v>
      </c>
      <c r="N30" s="15">
        <f t="shared" si="6"/>
        <v>1366100</v>
      </c>
    </row>
    <row r="31" spans="1:14" s="8" customFormat="1" ht="15" customHeight="1">
      <c r="A31" s="9">
        <v>25</v>
      </c>
      <c r="B31" s="10" t="s">
        <v>24</v>
      </c>
      <c r="C31" s="9">
        <v>4</v>
      </c>
      <c r="D31" s="9">
        <v>7</v>
      </c>
      <c r="E31" s="11">
        <v>95</v>
      </c>
      <c r="F31" s="11">
        <v>197</v>
      </c>
      <c r="G31" s="11">
        <f t="shared" si="1"/>
        <v>12</v>
      </c>
      <c r="H31" s="12">
        <f t="shared" si="0"/>
        <v>475000</v>
      </c>
      <c r="I31" s="12">
        <f t="shared" si="2"/>
        <v>180000</v>
      </c>
      <c r="J31" s="12">
        <f t="shared" si="3"/>
        <v>180000</v>
      </c>
      <c r="K31" s="12">
        <f t="shared" si="4"/>
        <v>80000</v>
      </c>
      <c r="L31" s="13">
        <f t="shared" si="5"/>
        <v>19700</v>
      </c>
      <c r="M31" s="14">
        <v>2400</v>
      </c>
      <c r="N31" s="15">
        <f t="shared" si="6"/>
        <v>937100</v>
      </c>
    </row>
    <row r="32" spans="1:14" s="22" customFormat="1" ht="15" customHeight="1">
      <c r="A32" s="16"/>
      <c r="B32" s="16" t="s">
        <v>25</v>
      </c>
      <c r="C32" s="16">
        <f aca="true" t="shared" si="7" ref="C32:H32">SUM(C7:C31)</f>
        <v>331</v>
      </c>
      <c r="D32" s="16">
        <f t="shared" si="7"/>
        <v>1074</v>
      </c>
      <c r="E32" s="17">
        <f>SUM(E7:E31)</f>
        <v>14021</v>
      </c>
      <c r="F32" s="17">
        <f>SUM(F7:F31)</f>
        <v>24671</v>
      </c>
      <c r="G32" s="17">
        <f>SUM(G7:G31)</f>
        <v>1430</v>
      </c>
      <c r="H32" s="18">
        <f t="shared" si="7"/>
        <v>70105000</v>
      </c>
      <c r="I32" s="19">
        <f t="shared" si="2"/>
        <v>14895000</v>
      </c>
      <c r="J32" s="19">
        <f t="shared" si="3"/>
        <v>14895000</v>
      </c>
      <c r="K32" s="19">
        <f>SUM(K7:K31)</f>
        <v>6620000</v>
      </c>
      <c r="L32" s="20">
        <f>SUM(L7:L31)</f>
        <v>2467100</v>
      </c>
      <c r="M32" s="21">
        <f>SUM(M7:M31)</f>
        <v>285800</v>
      </c>
      <c r="N32" s="17">
        <f>SUM(N7:N31)</f>
        <v>109267900</v>
      </c>
    </row>
    <row r="33" spans="1:14" s="8" customFormat="1" ht="16.5" customHeight="1">
      <c r="A33" s="24" t="s">
        <v>44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ht="15">
      <c r="L34" s="1"/>
    </row>
  </sheetData>
  <sheetProtection/>
  <mergeCells count="18">
    <mergeCell ref="A1:M1"/>
    <mergeCell ref="A2:N2"/>
    <mergeCell ref="A3:N3"/>
    <mergeCell ref="A5:A6"/>
    <mergeCell ref="B5:B6"/>
    <mergeCell ref="C5:C6"/>
    <mergeCell ref="D5:D6"/>
    <mergeCell ref="E5:E6"/>
    <mergeCell ref="H5:H6"/>
    <mergeCell ref="I5:I6"/>
    <mergeCell ref="J5:J6"/>
    <mergeCell ref="F5:F6"/>
    <mergeCell ref="L5:L6"/>
    <mergeCell ref="A33:N33"/>
    <mergeCell ref="K5:K6"/>
    <mergeCell ref="G5:G6"/>
    <mergeCell ref="M5:M6"/>
    <mergeCell ref="N5:N6"/>
  </mergeCells>
  <printOptions/>
  <pageMargins left="0.39" right="0.18" top="0.16" bottom="0.16" header="0.16" footer="0.16"/>
  <pageSetup horizontalDpi="600" verticalDpi="600" orientation="landscape" paperSize="9" r:id="rId1"/>
  <headerFooter>
    <oddFooter>&amp;L&amp;6D/jeev/Cir.2018/Allo.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Deepa</cp:lastModifiedBy>
  <cp:lastPrinted>2018-03-23T05:17:13Z</cp:lastPrinted>
  <dcterms:created xsi:type="dcterms:W3CDTF">2015-02-23T06:39:46Z</dcterms:created>
  <dcterms:modified xsi:type="dcterms:W3CDTF">2018-04-23T03:44:26Z</dcterms:modified>
  <cp:category/>
  <cp:version/>
  <cp:contentType/>
  <cp:contentStatus/>
</cp:coreProperties>
</file>